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ічень" sheetId="1" r:id="rId1"/>
  </sheets>
  <calcPr calcId="14562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5" i="1"/>
  <c r="B7" i="1" l="1"/>
  <c r="B6" i="1"/>
  <c r="B30" i="1" l="1"/>
  <c r="B16" i="1" l="1"/>
  <c r="B32" i="1" l="1"/>
  <c r="B35" i="1"/>
  <c r="B20" i="1"/>
  <c r="B33" i="1"/>
  <c r="B19" i="1"/>
  <c r="B18" i="1"/>
  <c r="C42" i="1" l="1"/>
  <c r="E42" i="1"/>
  <c r="F42" i="1"/>
  <c r="G42" i="1"/>
  <c r="H42" i="1"/>
  <c r="I42" i="1"/>
  <c r="J42" i="1"/>
  <c r="B42" i="1"/>
  <c r="C37" i="1"/>
  <c r="C36" i="1" s="1"/>
  <c r="E37" i="1"/>
  <c r="E36" i="1" s="1"/>
  <c r="F37" i="1"/>
  <c r="F36" i="1" s="1"/>
  <c r="G37" i="1"/>
  <c r="G36" i="1" s="1"/>
  <c r="H37" i="1"/>
  <c r="H36" i="1" s="1"/>
  <c r="I37" i="1"/>
  <c r="I36" i="1" s="1"/>
  <c r="J37" i="1"/>
  <c r="J36" i="1" s="1"/>
  <c r="B37" i="1"/>
  <c r="B36" i="1" s="1"/>
  <c r="E5" i="1"/>
  <c r="G5" i="1"/>
  <c r="G45" i="1" s="1"/>
  <c r="I5" i="1"/>
  <c r="F17" i="1"/>
  <c r="G17" i="1"/>
  <c r="H17" i="1"/>
  <c r="I17" i="1"/>
  <c r="J17" i="1"/>
  <c r="E17" i="1"/>
  <c r="F8" i="1"/>
  <c r="F5" i="1" s="1"/>
  <c r="F45" i="1" s="1"/>
  <c r="G8" i="1"/>
  <c r="H8" i="1"/>
  <c r="H5" i="1" s="1"/>
  <c r="H45" i="1" s="1"/>
  <c r="I8" i="1"/>
  <c r="J8" i="1"/>
  <c r="J5" i="1" s="1"/>
  <c r="J45" i="1" s="1"/>
  <c r="E8" i="1"/>
  <c r="C17" i="1"/>
  <c r="B17" i="1"/>
  <c r="B5" i="1" s="1"/>
  <c r="B45" i="1" s="1"/>
  <c r="C8" i="1"/>
  <c r="C5" i="1" s="1"/>
  <c r="B8" i="1"/>
  <c r="C45" i="1" l="1"/>
  <c r="I45" i="1"/>
  <c r="E45" i="1"/>
</calcChain>
</file>

<file path=xl/sharedStrings.xml><?xml version="1.0" encoding="utf-8"?>
<sst xmlns="http://schemas.openxmlformats.org/spreadsheetml/2006/main" count="43" uniqueCount="42">
  <si>
    <t>Статті витрат</t>
  </si>
  <si>
    <t>за січень 2018 року</t>
  </si>
  <si>
    <t>разом</t>
  </si>
  <si>
    <t>Всього</t>
  </si>
  <si>
    <t>Заробітна плата</t>
  </si>
  <si>
    <t>Нарахування на оплату праці</t>
  </si>
  <si>
    <t>Предмети, матеріали, обладнання та інвентар, в тому числі:</t>
  </si>
  <si>
    <t>1) канцелярські товари</t>
  </si>
  <si>
    <t>2) господарчі товари</t>
  </si>
  <si>
    <t>3) деззасоби, засоби для прання та чищення</t>
  </si>
  <si>
    <t>Медикаменти</t>
  </si>
  <si>
    <t>Продукти харчування</t>
  </si>
  <si>
    <t>Оплата послуг (крім комунальних), в тому числі: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</si>
  <si>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</si>
  <si>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</si>
  <si>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</si>
  <si>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</si>
  <si>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</si>
  <si>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Видатки на підвищення кваліфікації педагогічних, медичних працівників, бібліотекарів</t>
  </si>
  <si>
    <t>Виплата допомоги з фонду загальнообов'язкового навчання</t>
  </si>
  <si>
    <t>Виплати до бюджету (податки, збори, пеня тощо)</t>
  </si>
  <si>
    <t>Поточні видатки</t>
  </si>
  <si>
    <t>Капітальні видатки</t>
  </si>
  <si>
    <t>Придбання обладнання і предметів довгострокового користування, в тому числі:</t>
  </si>
  <si>
    <t>Капітальні ремонти, в тому числі:</t>
  </si>
  <si>
    <t>ВСЬОГО ВИТРАТ</t>
  </si>
  <si>
    <t>Інформація щодо використання коштів на утримання Клугино-Башкирівської загальноосвітньої школи І-ІІІ ступенів Чугуївської міської ради Харківської області</t>
  </si>
  <si>
    <t>За рахунок коштів міського бюджету, в тому числі:</t>
  </si>
  <si>
    <t>За рахунок позабюджетних коштів, в тому числі:</t>
  </si>
  <si>
    <t xml:space="preserve">загального фонду,                    грн. </t>
  </si>
  <si>
    <r>
      <t xml:space="preserve">спеціального фонду                                     </t>
    </r>
    <r>
      <rPr>
        <sz val="10"/>
        <color theme="1"/>
        <rFont val="Times New Roman"/>
        <family val="1"/>
        <charset val="204"/>
      </rPr>
      <t>(бюджету розвитку), грн.</t>
    </r>
  </si>
  <si>
    <t xml:space="preserve"> коштів обласного бюджету, грн.</t>
  </si>
  <si>
    <t>благодійних внесків батьків, грн.</t>
  </si>
  <si>
    <t>спонсорських внесків, грн.</t>
  </si>
  <si>
    <r>
      <t xml:space="preserve">орендої плати та  зданих вторинних ресурсів </t>
    </r>
    <r>
      <rPr>
        <sz val="10"/>
        <color theme="1"/>
        <rFont val="Times New Roman"/>
        <family val="1"/>
        <charset val="204"/>
      </rPr>
      <t>(металобрух, макулатура тощо)</t>
    </r>
    <r>
      <rPr>
        <sz val="12"/>
        <color theme="1"/>
        <rFont val="Times New Roman"/>
        <family val="1"/>
        <charset val="204"/>
      </rPr>
      <t xml:space="preserve">, грн. </t>
    </r>
  </si>
  <si>
    <r>
      <t xml:space="preserve">благодійної допомоги, грантів та дарунків                                                      </t>
    </r>
    <r>
      <rPr>
        <sz val="10"/>
        <color theme="1"/>
        <rFont val="Times New Roman"/>
        <family val="1"/>
        <charset val="204"/>
      </rPr>
      <t>(в натуральній формі надходження), грн.</t>
    </r>
  </si>
  <si>
    <t>харчування учнів за кошти батьків,                    грн.</t>
  </si>
  <si>
    <t>4) квитки в цирк від благодійної організації "Обласний благодійний фонд Дмитра Шенцева"</t>
  </si>
  <si>
    <t>1) послуги зв'язку</t>
  </si>
  <si>
    <t>2) спостереження за станом тривожної сигналізації за допомогою пульта централізованого спостереження, технічне обслуговування тривожної сигналізації</t>
  </si>
  <si>
    <t>3) вивезення рідких та твердих відходів</t>
  </si>
  <si>
    <t>Виплата стипендії Чугуївської міської
ради обдарованим і талановитим учням та вихованцям навчальних закладів
м.Чугуєва (Бортник Владислава)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</si>
</sst>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4" zoomScaleNormal="100" workbookViewId="0">
      <selection activeCell="C13" sqref="C13"/>
    </sheetView>
  </sheetViews>
  <sheetFormatPr defaultRowHeight="15" x14ac:dyDescent="0.25"/>
  <cols>
    <col min="1" max="1" width="45.85546875" customWidth="1"/>
    <col min="2" max="2" width="13.7109375" customWidth="1"/>
    <col min="3" max="3" width="16.42578125" customWidth="1"/>
    <col min="4" max="4" width="15" customWidth="1"/>
    <col min="5" max="5" width="12" customWidth="1"/>
    <col min="6" max="6" width="15.140625" customWidth="1"/>
    <col min="7" max="7" width="13.85546875" customWidth="1"/>
    <col min="8" max="9" width="16.140625" customWidth="1"/>
    <col min="10" max="10" width="22" customWidth="1"/>
    <col min="11" max="11" width="12.7109375" customWidth="1"/>
    <col min="12" max="12" width="11.5703125" customWidth="1"/>
  </cols>
  <sheetData>
    <row r="1" spans="1:15" ht="25.5" customHeight="1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"/>
      <c r="N1" s="1"/>
      <c r="O1" s="1"/>
    </row>
    <row r="2" spans="1:15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</row>
    <row r="3" spans="1:15" ht="32.25" customHeight="1" x14ac:dyDescent="0.25">
      <c r="A3" s="21" t="s">
        <v>0</v>
      </c>
      <c r="B3" s="18" t="s">
        <v>27</v>
      </c>
      <c r="C3" s="19"/>
      <c r="D3" s="20"/>
      <c r="E3" s="21" t="s">
        <v>28</v>
      </c>
      <c r="F3" s="21"/>
      <c r="G3" s="21"/>
      <c r="H3" s="21"/>
      <c r="I3" s="21"/>
      <c r="J3" s="21"/>
      <c r="K3" s="21"/>
      <c r="L3" s="22" t="s">
        <v>3</v>
      </c>
      <c r="M3" s="1"/>
      <c r="N3" s="1"/>
      <c r="O3" s="1"/>
    </row>
    <row r="4" spans="1:15" ht="116.25" customHeight="1" x14ac:dyDescent="0.25">
      <c r="A4" s="21"/>
      <c r="B4" s="2" t="s">
        <v>29</v>
      </c>
      <c r="C4" s="2" t="s">
        <v>30</v>
      </c>
      <c r="D4" s="12" t="s">
        <v>2</v>
      </c>
      <c r="E4" s="2" t="s">
        <v>31</v>
      </c>
      <c r="F4" s="2" t="s">
        <v>36</v>
      </c>
      <c r="G4" s="2" t="s">
        <v>32</v>
      </c>
      <c r="H4" s="2" t="s">
        <v>33</v>
      </c>
      <c r="I4" s="2" t="s">
        <v>34</v>
      </c>
      <c r="J4" s="2" t="s">
        <v>35</v>
      </c>
      <c r="K4" s="12" t="s">
        <v>2</v>
      </c>
      <c r="L4" s="22"/>
      <c r="M4" s="1"/>
      <c r="N4" s="1"/>
      <c r="O4" s="1"/>
    </row>
    <row r="5" spans="1:15" ht="15" customHeight="1" x14ac:dyDescent="0.25">
      <c r="A5" s="10" t="s">
        <v>21</v>
      </c>
      <c r="B5" s="11">
        <f>B6+B7+B8+B15+B16+B17+B27+B28+B29+B30+B31+B32+B33+B34+B35</f>
        <v>441027.33999999997</v>
      </c>
      <c r="C5" s="11">
        <f t="shared" ref="C5:J5" si="0">C6+C7+C8+C15+C16+C17+C27+C28+C29+C30+C31+C32+C33+C34+C35</f>
        <v>0</v>
      </c>
      <c r="D5" s="11">
        <f>B5+C5</f>
        <v>441027.33999999997</v>
      </c>
      <c r="E5" s="11">
        <f t="shared" si="0"/>
        <v>0</v>
      </c>
      <c r="F5" s="11">
        <f t="shared" si="0"/>
        <v>3242.69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4095</v>
      </c>
      <c r="K5" s="11">
        <f>E5+F5+G5+H5+I5+J5</f>
        <v>7337.6900000000005</v>
      </c>
      <c r="L5" s="15">
        <f>D5+K5</f>
        <v>448365.02999999997</v>
      </c>
      <c r="M5" s="1"/>
      <c r="N5" s="1"/>
      <c r="O5" s="1"/>
    </row>
    <row r="6" spans="1:15" ht="18.75" x14ac:dyDescent="0.25">
      <c r="A6" s="5" t="s">
        <v>4</v>
      </c>
      <c r="B6" s="3">
        <f>339340.34</f>
        <v>339340.34</v>
      </c>
      <c r="C6" s="3"/>
      <c r="D6" s="11">
        <f t="shared" ref="D6:D45" si="1">B6+C6</f>
        <v>339340.34</v>
      </c>
      <c r="E6" s="3"/>
      <c r="F6" s="3"/>
      <c r="G6" s="3"/>
      <c r="H6" s="3"/>
      <c r="I6" s="3"/>
      <c r="J6" s="6"/>
      <c r="K6" s="11">
        <f t="shared" ref="K6:K45" si="2">E6+F6+G6+H6+I6+J6</f>
        <v>0</v>
      </c>
      <c r="L6" s="15">
        <f t="shared" ref="L6:L45" si="3">D6+K6</f>
        <v>339340.34</v>
      </c>
      <c r="M6" s="1"/>
      <c r="N6" s="1"/>
      <c r="O6" s="1"/>
    </row>
    <row r="7" spans="1:15" ht="18.75" x14ac:dyDescent="0.25">
      <c r="A7" s="5" t="s">
        <v>5</v>
      </c>
      <c r="B7" s="3">
        <f>73979.79</f>
        <v>73979.789999999994</v>
      </c>
      <c r="C7" s="3"/>
      <c r="D7" s="11">
        <f t="shared" si="1"/>
        <v>73979.789999999994</v>
      </c>
      <c r="E7" s="3"/>
      <c r="F7" s="3"/>
      <c r="G7" s="3"/>
      <c r="H7" s="3"/>
      <c r="I7" s="3"/>
      <c r="J7" s="3"/>
      <c r="K7" s="11">
        <f t="shared" si="2"/>
        <v>0</v>
      </c>
      <c r="L7" s="15">
        <f t="shared" si="3"/>
        <v>73979.789999999994</v>
      </c>
      <c r="M7" s="1"/>
      <c r="N7" s="1"/>
      <c r="O7" s="1"/>
    </row>
    <row r="8" spans="1:15" ht="31.5" x14ac:dyDescent="0.25">
      <c r="A8" s="7" t="s">
        <v>6</v>
      </c>
      <c r="B8" s="8">
        <f>SUM(B9:B14)</f>
        <v>0</v>
      </c>
      <c r="C8" s="8">
        <f>SUM(C9:C14)</f>
        <v>0</v>
      </c>
      <c r="D8" s="11">
        <f t="shared" si="1"/>
        <v>0</v>
      </c>
      <c r="E8" s="8">
        <f>SUM(E9:E14)</f>
        <v>0</v>
      </c>
      <c r="F8" s="8">
        <f t="shared" ref="F8:J8" si="4">SUM(F9:F14)</f>
        <v>0</v>
      </c>
      <c r="G8" s="8">
        <f t="shared" si="4"/>
        <v>0</v>
      </c>
      <c r="H8" s="8">
        <f t="shared" si="4"/>
        <v>0</v>
      </c>
      <c r="I8" s="8">
        <f t="shared" si="4"/>
        <v>0</v>
      </c>
      <c r="J8" s="8">
        <f t="shared" si="4"/>
        <v>4095</v>
      </c>
      <c r="K8" s="11">
        <f t="shared" si="2"/>
        <v>4095</v>
      </c>
      <c r="L8" s="15">
        <f t="shared" si="3"/>
        <v>4095</v>
      </c>
      <c r="M8" s="1"/>
      <c r="N8" s="1"/>
      <c r="O8" s="1"/>
    </row>
    <row r="9" spans="1:15" ht="18.75" x14ac:dyDescent="0.25">
      <c r="A9" s="9" t="s">
        <v>7</v>
      </c>
      <c r="B9" s="3"/>
      <c r="C9" s="3"/>
      <c r="D9" s="11">
        <f t="shared" si="1"/>
        <v>0</v>
      </c>
      <c r="E9" s="3"/>
      <c r="F9" s="3"/>
      <c r="G9" s="3"/>
      <c r="H9" s="3"/>
      <c r="I9" s="3"/>
      <c r="J9" s="3"/>
      <c r="K9" s="11">
        <f t="shared" si="2"/>
        <v>0</v>
      </c>
      <c r="L9" s="15">
        <f t="shared" si="3"/>
        <v>0</v>
      </c>
      <c r="M9" s="1"/>
      <c r="N9" s="1"/>
      <c r="O9" s="1"/>
    </row>
    <row r="10" spans="1:15" ht="18.75" x14ac:dyDescent="0.25">
      <c r="A10" s="7" t="s">
        <v>8</v>
      </c>
      <c r="B10" s="3"/>
      <c r="C10" s="3"/>
      <c r="D10" s="11">
        <f t="shared" si="1"/>
        <v>0</v>
      </c>
      <c r="E10" s="3"/>
      <c r="F10" s="3"/>
      <c r="G10" s="3"/>
      <c r="H10" s="3"/>
      <c r="I10" s="3"/>
      <c r="J10" s="3"/>
      <c r="K10" s="11">
        <f t="shared" si="2"/>
        <v>0</v>
      </c>
      <c r="L10" s="15">
        <f t="shared" si="3"/>
        <v>0</v>
      </c>
      <c r="M10" s="1"/>
      <c r="N10" s="1"/>
      <c r="O10" s="1"/>
    </row>
    <row r="11" spans="1:15" ht="18.75" x14ac:dyDescent="0.25">
      <c r="A11" s="7" t="s">
        <v>9</v>
      </c>
      <c r="B11" s="3"/>
      <c r="C11" s="3"/>
      <c r="D11" s="11">
        <f t="shared" si="1"/>
        <v>0</v>
      </c>
      <c r="E11" s="3"/>
      <c r="F11" s="3"/>
      <c r="G11" s="3"/>
      <c r="H11" s="3"/>
      <c r="I11" s="3"/>
      <c r="J11" s="3"/>
      <c r="K11" s="11">
        <f t="shared" si="2"/>
        <v>0</v>
      </c>
      <c r="L11" s="15">
        <f t="shared" si="3"/>
        <v>0</v>
      </c>
      <c r="M11" s="1"/>
      <c r="N11" s="1"/>
      <c r="O11" s="1"/>
    </row>
    <row r="12" spans="1:15" ht="47.25" x14ac:dyDescent="0.25">
      <c r="A12" s="7" t="s">
        <v>37</v>
      </c>
      <c r="B12" s="3"/>
      <c r="C12" s="3"/>
      <c r="D12" s="11">
        <f t="shared" si="1"/>
        <v>0</v>
      </c>
      <c r="E12" s="3"/>
      <c r="F12" s="3"/>
      <c r="G12" s="3"/>
      <c r="H12" s="3"/>
      <c r="I12" s="3"/>
      <c r="J12" s="3">
        <v>4095</v>
      </c>
      <c r="K12" s="11">
        <f t="shared" si="2"/>
        <v>4095</v>
      </c>
      <c r="L12" s="15">
        <f t="shared" si="3"/>
        <v>4095</v>
      </c>
      <c r="M12" s="1"/>
      <c r="N12" s="1"/>
      <c r="O12" s="1"/>
    </row>
    <row r="13" spans="1:15" ht="18.75" x14ac:dyDescent="0.25">
      <c r="A13" s="7"/>
      <c r="B13" s="3"/>
      <c r="C13" s="3"/>
      <c r="D13" s="11">
        <f t="shared" si="1"/>
        <v>0</v>
      </c>
      <c r="E13" s="3"/>
      <c r="F13" s="3"/>
      <c r="G13" s="3"/>
      <c r="H13" s="3"/>
      <c r="I13" s="3"/>
      <c r="J13" s="3"/>
      <c r="K13" s="11">
        <f t="shared" si="2"/>
        <v>0</v>
      </c>
      <c r="L13" s="15">
        <f t="shared" si="3"/>
        <v>0</v>
      </c>
      <c r="M13" s="1"/>
      <c r="N13" s="1"/>
      <c r="O13" s="1"/>
    </row>
    <row r="14" spans="1:15" ht="18.75" x14ac:dyDescent="0.25">
      <c r="A14" s="7"/>
      <c r="B14" s="3"/>
      <c r="C14" s="3"/>
      <c r="D14" s="11">
        <f t="shared" si="1"/>
        <v>0</v>
      </c>
      <c r="E14" s="3"/>
      <c r="F14" s="3"/>
      <c r="G14" s="3"/>
      <c r="H14" s="3"/>
      <c r="I14" s="3"/>
      <c r="J14" s="3"/>
      <c r="K14" s="11">
        <f t="shared" si="2"/>
        <v>0</v>
      </c>
      <c r="L14" s="15">
        <f t="shared" si="3"/>
        <v>0</v>
      </c>
      <c r="M14" s="1"/>
      <c r="N14" s="1"/>
      <c r="O14" s="1"/>
    </row>
    <row r="15" spans="1:15" ht="18.75" x14ac:dyDescent="0.25">
      <c r="A15" s="7" t="s">
        <v>10</v>
      </c>
      <c r="B15" s="3"/>
      <c r="C15" s="3"/>
      <c r="D15" s="11">
        <f t="shared" si="1"/>
        <v>0</v>
      </c>
      <c r="E15" s="3"/>
      <c r="F15" s="3"/>
      <c r="G15" s="3"/>
      <c r="H15" s="3"/>
      <c r="I15" s="3"/>
      <c r="J15" s="3"/>
      <c r="K15" s="11">
        <f t="shared" si="2"/>
        <v>0</v>
      </c>
      <c r="L15" s="15">
        <f t="shared" si="3"/>
        <v>0</v>
      </c>
      <c r="M15" s="1"/>
      <c r="N15" s="1"/>
      <c r="O15" s="1"/>
    </row>
    <row r="16" spans="1:15" ht="18.75" x14ac:dyDescent="0.25">
      <c r="A16" s="7" t="s">
        <v>11</v>
      </c>
      <c r="B16" s="3">
        <f>14674.85</f>
        <v>14674.85</v>
      </c>
      <c r="C16" s="3"/>
      <c r="D16" s="11">
        <f t="shared" si="1"/>
        <v>14674.85</v>
      </c>
      <c r="E16" s="3"/>
      <c r="F16" s="25">
        <v>3242.69</v>
      </c>
      <c r="G16" s="3"/>
      <c r="H16" s="3"/>
      <c r="I16" s="3"/>
      <c r="J16" s="3"/>
      <c r="K16" s="11">
        <f t="shared" si="2"/>
        <v>3242.69</v>
      </c>
      <c r="L16" s="15">
        <f t="shared" si="3"/>
        <v>17917.54</v>
      </c>
      <c r="M16" s="1"/>
      <c r="N16" s="1"/>
      <c r="O16" s="1"/>
    </row>
    <row r="17" spans="1:15" ht="31.5" x14ac:dyDescent="0.25">
      <c r="A17" s="7" t="s">
        <v>12</v>
      </c>
      <c r="B17" s="8">
        <f>SUM(B18:B26)</f>
        <v>650.51</v>
      </c>
      <c r="C17" s="8">
        <f>SUM(C18:C26)</f>
        <v>0</v>
      </c>
      <c r="D17" s="11">
        <f t="shared" si="1"/>
        <v>650.51</v>
      </c>
      <c r="E17" s="8">
        <f>SUM(E18:E26)</f>
        <v>0</v>
      </c>
      <c r="F17" s="8">
        <f t="shared" ref="F17:J17" si="5">SUM(F18:F26)</f>
        <v>0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0</v>
      </c>
      <c r="K17" s="11">
        <f t="shared" si="2"/>
        <v>0</v>
      </c>
      <c r="L17" s="15">
        <f t="shared" si="3"/>
        <v>650.51</v>
      </c>
      <c r="M17" s="1"/>
      <c r="N17" s="1"/>
      <c r="O17" s="1"/>
    </row>
    <row r="18" spans="1:15" ht="18.75" x14ac:dyDescent="0.25">
      <c r="A18" s="26" t="s">
        <v>38</v>
      </c>
      <c r="B18" s="25">
        <f>93.81</f>
        <v>93.81</v>
      </c>
      <c r="C18" s="3"/>
      <c r="D18" s="11">
        <f t="shared" si="1"/>
        <v>93.81</v>
      </c>
      <c r="E18" s="3"/>
      <c r="F18" s="3"/>
      <c r="G18" s="3"/>
      <c r="H18" s="3"/>
      <c r="I18" s="3"/>
      <c r="J18" s="3"/>
      <c r="K18" s="11">
        <f t="shared" si="2"/>
        <v>0</v>
      </c>
      <c r="L18" s="15">
        <f t="shared" si="3"/>
        <v>93.81</v>
      </c>
      <c r="M18" s="1"/>
      <c r="N18" s="1"/>
      <c r="O18" s="1"/>
    </row>
    <row r="19" spans="1:15" ht="63" x14ac:dyDescent="0.25">
      <c r="A19" s="27" t="s">
        <v>39</v>
      </c>
      <c r="B19" s="25">
        <f>500</f>
        <v>500</v>
      </c>
      <c r="C19" s="3"/>
      <c r="D19" s="11">
        <f t="shared" si="1"/>
        <v>500</v>
      </c>
      <c r="E19" s="3"/>
      <c r="F19" s="3"/>
      <c r="G19" s="3"/>
      <c r="H19" s="3"/>
      <c r="I19" s="3"/>
      <c r="J19" s="3"/>
      <c r="K19" s="11">
        <f t="shared" si="2"/>
        <v>0</v>
      </c>
      <c r="L19" s="15">
        <f t="shared" si="3"/>
        <v>500</v>
      </c>
      <c r="M19" s="1"/>
      <c r="N19" s="1"/>
      <c r="O19" s="1"/>
    </row>
    <row r="20" spans="1:15" ht="18.75" x14ac:dyDescent="0.25">
      <c r="A20" s="26" t="s">
        <v>40</v>
      </c>
      <c r="B20" s="25">
        <f>56.7</f>
        <v>56.7</v>
      </c>
      <c r="C20" s="3"/>
      <c r="D20" s="11">
        <f t="shared" si="1"/>
        <v>56.7</v>
      </c>
      <c r="E20" s="3"/>
      <c r="F20" s="3"/>
      <c r="G20" s="3"/>
      <c r="H20" s="3"/>
      <c r="I20" s="3"/>
      <c r="J20" s="3"/>
      <c r="K20" s="11">
        <f t="shared" si="2"/>
        <v>0</v>
      </c>
      <c r="L20" s="15">
        <f t="shared" si="3"/>
        <v>56.7</v>
      </c>
      <c r="M20" s="1"/>
      <c r="N20" s="1"/>
      <c r="O20" s="1"/>
    </row>
    <row r="21" spans="1:15" ht="18.75" x14ac:dyDescent="0.25">
      <c r="A21" s="3"/>
      <c r="B21" s="3"/>
      <c r="C21" s="3"/>
      <c r="D21" s="11">
        <f t="shared" si="1"/>
        <v>0</v>
      </c>
      <c r="E21" s="3"/>
      <c r="F21" s="3"/>
      <c r="G21" s="3"/>
      <c r="H21" s="3"/>
      <c r="I21" s="3"/>
      <c r="J21" s="3"/>
      <c r="K21" s="11">
        <f t="shared" si="2"/>
        <v>0</v>
      </c>
      <c r="L21" s="15">
        <f t="shared" si="3"/>
        <v>0</v>
      </c>
      <c r="M21" s="1"/>
      <c r="N21" s="1"/>
      <c r="O21" s="1"/>
    </row>
    <row r="22" spans="1:15" ht="18.75" x14ac:dyDescent="0.25">
      <c r="A22" s="3"/>
      <c r="B22" s="3"/>
      <c r="C22" s="3"/>
      <c r="D22" s="11">
        <f t="shared" si="1"/>
        <v>0</v>
      </c>
      <c r="E22" s="3"/>
      <c r="F22" s="3"/>
      <c r="G22" s="3"/>
      <c r="H22" s="3"/>
      <c r="I22" s="3"/>
      <c r="J22" s="3"/>
      <c r="K22" s="11">
        <f t="shared" si="2"/>
        <v>0</v>
      </c>
      <c r="L22" s="15">
        <f t="shared" si="3"/>
        <v>0</v>
      </c>
      <c r="M22" s="1"/>
      <c r="N22" s="1"/>
      <c r="O22" s="1"/>
    </row>
    <row r="23" spans="1:15" ht="18.75" x14ac:dyDescent="0.25">
      <c r="A23" s="3"/>
      <c r="B23" s="3"/>
      <c r="C23" s="3"/>
      <c r="D23" s="11">
        <f t="shared" si="1"/>
        <v>0</v>
      </c>
      <c r="E23" s="3"/>
      <c r="F23" s="3"/>
      <c r="G23" s="3"/>
      <c r="H23" s="3"/>
      <c r="I23" s="3"/>
      <c r="J23" s="3"/>
      <c r="K23" s="11">
        <f t="shared" si="2"/>
        <v>0</v>
      </c>
      <c r="L23" s="15">
        <f t="shared" si="3"/>
        <v>0</v>
      </c>
      <c r="M23" s="1"/>
      <c r="N23" s="1"/>
      <c r="O23" s="1"/>
    </row>
    <row r="24" spans="1:15" ht="18.75" x14ac:dyDescent="0.25">
      <c r="A24" s="3"/>
      <c r="B24" s="3"/>
      <c r="C24" s="3"/>
      <c r="D24" s="11">
        <f t="shared" si="1"/>
        <v>0</v>
      </c>
      <c r="E24" s="3"/>
      <c r="F24" s="3"/>
      <c r="G24" s="3"/>
      <c r="H24" s="3"/>
      <c r="I24" s="3"/>
      <c r="J24" s="3"/>
      <c r="K24" s="11">
        <f t="shared" si="2"/>
        <v>0</v>
      </c>
      <c r="L24" s="15">
        <f t="shared" si="3"/>
        <v>0</v>
      </c>
      <c r="M24" s="1"/>
      <c r="N24" s="1"/>
      <c r="O24" s="1"/>
    </row>
    <row r="25" spans="1:15" ht="18.75" x14ac:dyDescent="0.25">
      <c r="A25" s="3"/>
      <c r="B25" s="3"/>
      <c r="C25" s="3"/>
      <c r="D25" s="11">
        <f t="shared" si="1"/>
        <v>0</v>
      </c>
      <c r="E25" s="3"/>
      <c r="F25" s="3"/>
      <c r="G25" s="3"/>
      <c r="H25" s="3"/>
      <c r="I25" s="3"/>
      <c r="J25" s="3"/>
      <c r="K25" s="11">
        <f t="shared" si="2"/>
        <v>0</v>
      </c>
      <c r="L25" s="15">
        <f t="shared" si="3"/>
        <v>0</v>
      </c>
      <c r="M25" s="1"/>
      <c r="N25" s="1"/>
      <c r="O25" s="1"/>
    </row>
    <row r="26" spans="1:15" ht="18.75" x14ac:dyDescent="0.25">
      <c r="A26" s="3"/>
      <c r="B26" s="3"/>
      <c r="C26" s="3"/>
      <c r="D26" s="11">
        <f t="shared" si="1"/>
        <v>0</v>
      </c>
      <c r="E26" s="3"/>
      <c r="F26" s="3"/>
      <c r="G26" s="3"/>
      <c r="H26" s="3"/>
      <c r="I26" s="3"/>
      <c r="J26" s="3"/>
      <c r="K26" s="11">
        <f t="shared" si="2"/>
        <v>0</v>
      </c>
      <c r="L26" s="15">
        <f t="shared" si="3"/>
        <v>0</v>
      </c>
      <c r="M26" s="1"/>
      <c r="N26" s="1"/>
      <c r="O26" s="1"/>
    </row>
    <row r="27" spans="1:15" ht="18.75" x14ac:dyDescent="0.25">
      <c r="A27" s="5" t="s">
        <v>13</v>
      </c>
      <c r="B27" s="3"/>
      <c r="C27" s="3"/>
      <c r="D27" s="11">
        <f t="shared" si="1"/>
        <v>0</v>
      </c>
      <c r="E27" s="3"/>
      <c r="F27" s="3"/>
      <c r="G27" s="3"/>
      <c r="H27" s="3"/>
      <c r="I27" s="3"/>
      <c r="J27" s="3"/>
      <c r="K27" s="11">
        <f t="shared" si="2"/>
        <v>0</v>
      </c>
      <c r="L27" s="15">
        <f t="shared" si="3"/>
        <v>0</v>
      </c>
      <c r="M27" s="1"/>
      <c r="N27" s="1"/>
      <c r="O27" s="1"/>
    </row>
    <row r="28" spans="1:15" ht="18.75" x14ac:dyDescent="0.25">
      <c r="A28" s="5" t="s">
        <v>14</v>
      </c>
      <c r="B28" s="3"/>
      <c r="C28" s="3"/>
      <c r="D28" s="11">
        <f t="shared" si="1"/>
        <v>0</v>
      </c>
      <c r="E28" s="3"/>
      <c r="F28" s="3"/>
      <c r="G28" s="3"/>
      <c r="H28" s="3"/>
      <c r="I28" s="3"/>
      <c r="J28" s="3"/>
      <c r="K28" s="11">
        <f t="shared" si="2"/>
        <v>0</v>
      </c>
      <c r="L28" s="15">
        <f t="shared" si="3"/>
        <v>0</v>
      </c>
      <c r="M28" s="1"/>
      <c r="N28" s="1"/>
      <c r="O28" s="1"/>
    </row>
    <row r="29" spans="1:15" ht="18.75" x14ac:dyDescent="0.25">
      <c r="A29" s="5" t="s">
        <v>15</v>
      </c>
      <c r="B29" s="3"/>
      <c r="C29" s="3"/>
      <c r="D29" s="11">
        <f t="shared" si="1"/>
        <v>0</v>
      </c>
      <c r="E29" s="3"/>
      <c r="F29" s="3"/>
      <c r="G29" s="3"/>
      <c r="H29" s="3"/>
      <c r="I29" s="3"/>
      <c r="J29" s="3"/>
      <c r="K29" s="11">
        <f t="shared" si="2"/>
        <v>0</v>
      </c>
      <c r="L29" s="15">
        <f t="shared" si="3"/>
        <v>0</v>
      </c>
      <c r="M29" s="1"/>
      <c r="N29" s="1"/>
      <c r="O29" s="1"/>
    </row>
    <row r="30" spans="1:15" ht="18.75" x14ac:dyDescent="0.25">
      <c r="A30" s="5" t="s">
        <v>16</v>
      </c>
      <c r="B30" s="3">
        <f>11514.65+5.18-128.99-39.65</f>
        <v>11351.19</v>
      </c>
      <c r="C30" s="3"/>
      <c r="D30" s="11">
        <f t="shared" si="1"/>
        <v>11351.19</v>
      </c>
      <c r="E30" s="3"/>
      <c r="F30" s="3"/>
      <c r="G30" s="3"/>
      <c r="H30" s="3"/>
      <c r="I30" s="3"/>
      <c r="J30" s="3"/>
      <c r="K30" s="11">
        <f t="shared" si="2"/>
        <v>0</v>
      </c>
      <c r="L30" s="15">
        <f t="shared" si="3"/>
        <v>11351.19</v>
      </c>
      <c r="M30" s="1"/>
      <c r="N30" s="1"/>
      <c r="O30" s="1"/>
    </row>
    <row r="31" spans="1:15" ht="18.75" x14ac:dyDescent="0.25">
      <c r="A31" s="5" t="s">
        <v>17</v>
      </c>
      <c r="B31" s="3"/>
      <c r="C31" s="3"/>
      <c r="D31" s="11">
        <f t="shared" si="1"/>
        <v>0</v>
      </c>
      <c r="E31" s="3"/>
      <c r="F31" s="3"/>
      <c r="G31" s="3"/>
      <c r="H31" s="3"/>
      <c r="I31" s="3"/>
      <c r="J31" s="3"/>
      <c r="K31" s="11">
        <f t="shared" si="2"/>
        <v>0</v>
      </c>
      <c r="L31" s="15">
        <f t="shared" si="3"/>
        <v>0</v>
      </c>
      <c r="M31" s="1"/>
      <c r="N31" s="1"/>
      <c r="O31" s="1"/>
    </row>
    <row r="32" spans="1:15" ht="47.25" x14ac:dyDescent="0.25">
      <c r="A32" s="7" t="s">
        <v>18</v>
      </c>
      <c r="B32" s="3">
        <f>330</f>
        <v>330</v>
      </c>
      <c r="C32" s="3"/>
      <c r="D32" s="11">
        <f t="shared" si="1"/>
        <v>330</v>
      </c>
      <c r="E32" s="3"/>
      <c r="F32" s="3"/>
      <c r="G32" s="3"/>
      <c r="H32" s="3"/>
      <c r="I32" s="3"/>
      <c r="J32" s="3"/>
      <c r="K32" s="11">
        <f t="shared" si="2"/>
        <v>0</v>
      </c>
      <c r="L32" s="15">
        <f t="shared" si="3"/>
        <v>330</v>
      </c>
      <c r="M32" s="1"/>
      <c r="N32" s="1"/>
      <c r="O32" s="1"/>
    </row>
    <row r="33" spans="1:15" ht="63" x14ac:dyDescent="0.25">
      <c r="A33" s="7" t="s">
        <v>41</v>
      </c>
      <c r="B33" s="3">
        <f>400</f>
        <v>400</v>
      </c>
      <c r="C33" s="3"/>
      <c r="D33" s="11">
        <f t="shared" si="1"/>
        <v>400</v>
      </c>
      <c r="E33" s="3"/>
      <c r="F33" s="3"/>
      <c r="G33" s="3"/>
      <c r="H33" s="3"/>
      <c r="I33" s="3"/>
      <c r="J33" s="3"/>
      <c r="K33" s="11">
        <f t="shared" si="2"/>
        <v>0</v>
      </c>
      <c r="L33" s="15">
        <f t="shared" si="3"/>
        <v>400</v>
      </c>
      <c r="M33" s="1"/>
      <c r="N33" s="1"/>
      <c r="O33" s="1"/>
    </row>
    <row r="34" spans="1:15" ht="31.5" x14ac:dyDescent="0.25">
      <c r="A34" s="7" t="s">
        <v>19</v>
      </c>
      <c r="B34" s="3"/>
      <c r="C34" s="3"/>
      <c r="D34" s="11">
        <f t="shared" si="1"/>
        <v>0</v>
      </c>
      <c r="E34" s="3"/>
      <c r="F34" s="3"/>
      <c r="G34" s="3"/>
      <c r="H34" s="3"/>
      <c r="I34" s="3"/>
      <c r="J34" s="3"/>
      <c r="K34" s="11">
        <f t="shared" si="2"/>
        <v>0</v>
      </c>
      <c r="L34" s="15">
        <f t="shared" si="3"/>
        <v>0</v>
      </c>
      <c r="M34" s="1"/>
      <c r="N34" s="1"/>
      <c r="O34" s="1"/>
    </row>
    <row r="35" spans="1:15" ht="31.5" x14ac:dyDescent="0.25">
      <c r="A35" s="7" t="s">
        <v>20</v>
      </c>
      <c r="B35" s="3">
        <f>47.16+253.5</f>
        <v>300.65999999999997</v>
      </c>
      <c r="C35" s="3"/>
      <c r="D35" s="11">
        <f t="shared" si="1"/>
        <v>300.65999999999997</v>
      </c>
      <c r="E35" s="3"/>
      <c r="F35" s="3"/>
      <c r="G35" s="3"/>
      <c r="H35" s="3"/>
      <c r="I35" s="3"/>
      <c r="J35" s="3"/>
      <c r="K35" s="11">
        <f t="shared" si="2"/>
        <v>0</v>
      </c>
      <c r="L35" s="15">
        <f t="shared" si="3"/>
        <v>300.65999999999997</v>
      </c>
      <c r="M35" s="1"/>
      <c r="N35" s="1"/>
      <c r="O35" s="1"/>
    </row>
    <row r="36" spans="1:15" ht="17.25" customHeight="1" x14ac:dyDescent="0.25">
      <c r="A36" s="10" t="s">
        <v>22</v>
      </c>
      <c r="B36" s="12">
        <f>B37+B42</f>
        <v>0</v>
      </c>
      <c r="C36" s="12">
        <f t="shared" ref="C36:J36" si="6">C37+C42</f>
        <v>0</v>
      </c>
      <c r="D36" s="11">
        <f t="shared" si="1"/>
        <v>0</v>
      </c>
      <c r="E36" s="12">
        <f t="shared" si="6"/>
        <v>0</v>
      </c>
      <c r="F36" s="12">
        <f t="shared" si="6"/>
        <v>0</v>
      </c>
      <c r="G36" s="12">
        <f t="shared" si="6"/>
        <v>0</v>
      </c>
      <c r="H36" s="12">
        <f t="shared" si="6"/>
        <v>0</v>
      </c>
      <c r="I36" s="12">
        <f t="shared" si="6"/>
        <v>0</v>
      </c>
      <c r="J36" s="12">
        <f t="shared" si="6"/>
        <v>0</v>
      </c>
      <c r="K36" s="11">
        <f t="shared" si="2"/>
        <v>0</v>
      </c>
      <c r="L36" s="15">
        <f t="shared" si="3"/>
        <v>0</v>
      </c>
      <c r="M36" s="1"/>
      <c r="N36" s="1"/>
      <c r="O36" s="1"/>
    </row>
    <row r="37" spans="1:15" ht="31.5" x14ac:dyDescent="0.25">
      <c r="A37" s="7" t="s">
        <v>23</v>
      </c>
      <c r="B37" s="8">
        <f>SUM(B38:B41)</f>
        <v>0</v>
      </c>
      <c r="C37" s="8">
        <f t="shared" ref="C37:J37" si="7">SUM(C38:C41)</f>
        <v>0</v>
      </c>
      <c r="D37" s="11">
        <f t="shared" si="1"/>
        <v>0</v>
      </c>
      <c r="E37" s="8">
        <f t="shared" si="7"/>
        <v>0</v>
      </c>
      <c r="F37" s="8">
        <f t="shared" si="7"/>
        <v>0</v>
      </c>
      <c r="G37" s="8">
        <f t="shared" si="7"/>
        <v>0</v>
      </c>
      <c r="H37" s="8">
        <f t="shared" si="7"/>
        <v>0</v>
      </c>
      <c r="I37" s="8">
        <f t="shared" si="7"/>
        <v>0</v>
      </c>
      <c r="J37" s="8">
        <f t="shared" si="7"/>
        <v>0</v>
      </c>
      <c r="K37" s="11">
        <f t="shared" si="2"/>
        <v>0</v>
      </c>
      <c r="L37" s="15">
        <f t="shared" si="3"/>
        <v>0</v>
      </c>
      <c r="M37" s="1"/>
      <c r="N37" s="1"/>
      <c r="O37" s="1"/>
    </row>
    <row r="38" spans="1:15" ht="15.75" customHeight="1" x14ac:dyDescent="0.25">
      <c r="A38" s="3"/>
      <c r="B38" s="3"/>
      <c r="C38" s="3"/>
      <c r="D38" s="11">
        <f t="shared" si="1"/>
        <v>0</v>
      </c>
      <c r="E38" s="3"/>
      <c r="F38" s="3"/>
      <c r="G38" s="3"/>
      <c r="H38" s="3"/>
      <c r="I38" s="3"/>
      <c r="J38" s="3"/>
      <c r="K38" s="11">
        <f t="shared" si="2"/>
        <v>0</v>
      </c>
      <c r="L38" s="15">
        <f t="shared" si="3"/>
        <v>0</v>
      </c>
      <c r="M38" s="1"/>
      <c r="N38" s="1"/>
      <c r="O38" s="1"/>
    </row>
    <row r="39" spans="1:15" ht="15.75" x14ac:dyDescent="0.25">
      <c r="A39" s="4"/>
      <c r="B39" s="4"/>
      <c r="C39" s="4"/>
      <c r="D39" s="11">
        <f t="shared" si="1"/>
        <v>0</v>
      </c>
      <c r="E39" s="4"/>
      <c r="F39" s="4"/>
      <c r="G39" s="4"/>
      <c r="H39" s="4"/>
      <c r="I39" s="4"/>
      <c r="J39" s="4"/>
      <c r="K39" s="11">
        <f t="shared" si="2"/>
        <v>0</v>
      </c>
      <c r="L39" s="15">
        <f t="shared" si="3"/>
        <v>0</v>
      </c>
    </row>
    <row r="40" spans="1:15" ht="15.75" x14ac:dyDescent="0.25">
      <c r="A40" s="4"/>
      <c r="B40" s="4"/>
      <c r="C40" s="4"/>
      <c r="D40" s="11">
        <f t="shared" si="1"/>
        <v>0</v>
      </c>
      <c r="E40" s="4"/>
      <c r="F40" s="4"/>
      <c r="G40" s="4"/>
      <c r="H40" s="4"/>
      <c r="I40" s="4"/>
      <c r="J40" s="4"/>
      <c r="K40" s="11">
        <f t="shared" si="2"/>
        <v>0</v>
      </c>
      <c r="L40" s="15">
        <f t="shared" si="3"/>
        <v>0</v>
      </c>
    </row>
    <row r="41" spans="1:15" ht="15.75" x14ac:dyDescent="0.25">
      <c r="A41" s="4"/>
      <c r="B41" s="4"/>
      <c r="C41" s="4"/>
      <c r="D41" s="11">
        <f t="shared" si="1"/>
        <v>0</v>
      </c>
      <c r="E41" s="4"/>
      <c r="F41" s="4"/>
      <c r="G41" s="4"/>
      <c r="H41" s="4"/>
      <c r="I41" s="4"/>
      <c r="J41" s="4"/>
      <c r="K41" s="11">
        <f t="shared" si="2"/>
        <v>0</v>
      </c>
      <c r="L41" s="15">
        <f t="shared" si="3"/>
        <v>0</v>
      </c>
    </row>
    <row r="42" spans="1:15" ht="15.75" x14ac:dyDescent="0.25">
      <c r="A42" s="13" t="s">
        <v>24</v>
      </c>
      <c r="B42" s="8">
        <f>SUM(B43:B44)</f>
        <v>0</v>
      </c>
      <c r="C42" s="8">
        <f t="shared" ref="C42:J42" si="8">SUM(C43:C44)</f>
        <v>0</v>
      </c>
      <c r="D42" s="11">
        <f t="shared" si="1"/>
        <v>0</v>
      </c>
      <c r="E42" s="8">
        <f t="shared" si="8"/>
        <v>0</v>
      </c>
      <c r="F42" s="8">
        <f t="shared" si="8"/>
        <v>0</v>
      </c>
      <c r="G42" s="8">
        <f t="shared" si="8"/>
        <v>0</v>
      </c>
      <c r="H42" s="8">
        <f t="shared" si="8"/>
        <v>0</v>
      </c>
      <c r="I42" s="8">
        <f t="shared" si="8"/>
        <v>0</v>
      </c>
      <c r="J42" s="8">
        <f t="shared" si="8"/>
        <v>0</v>
      </c>
      <c r="K42" s="11">
        <f t="shared" si="2"/>
        <v>0</v>
      </c>
      <c r="L42" s="15">
        <f t="shared" si="3"/>
        <v>0</v>
      </c>
    </row>
    <row r="43" spans="1:15" ht="15.75" x14ac:dyDescent="0.25">
      <c r="A43" s="4"/>
      <c r="B43" s="4"/>
      <c r="C43" s="4"/>
      <c r="D43" s="11">
        <f t="shared" si="1"/>
        <v>0</v>
      </c>
      <c r="E43" s="4"/>
      <c r="F43" s="4"/>
      <c r="G43" s="4"/>
      <c r="H43" s="4"/>
      <c r="I43" s="4"/>
      <c r="J43" s="4"/>
      <c r="K43" s="11">
        <f t="shared" si="2"/>
        <v>0</v>
      </c>
      <c r="L43" s="15">
        <f t="shared" si="3"/>
        <v>0</v>
      </c>
    </row>
    <row r="44" spans="1:15" ht="15.75" x14ac:dyDescent="0.25">
      <c r="A44" s="4"/>
      <c r="B44" s="4"/>
      <c r="C44" s="4"/>
      <c r="D44" s="11">
        <f t="shared" si="1"/>
        <v>0</v>
      </c>
      <c r="E44" s="4"/>
      <c r="F44" s="4"/>
      <c r="G44" s="4"/>
      <c r="H44" s="4"/>
      <c r="I44" s="4"/>
      <c r="J44" s="4"/>
      <c r="K44" s="11">
        <f t="shared" si="2"/>
        <v>0</v>
      </c>
      <c r="L44" s="15">
        <f t="shared" si="3"/>
        <v>0</v>
      </c>
    </row>
    <row r="45" spans="1:15" ht="15.75" x14ac:dyDescent="0.25">
      <c r="A45" s="14" t="s">
        <v>25</v>
      </c>
      <c r="B45" s="14">
        <f>B5+B36</f>
        <v>441027.33999999997</v>
      </c>
      <c r="C45" s="14">
        <f t="shared" ref="C45:J45" si="9">C5+C36</f>
        <v>0</v>
      </c>
      <c r="D45" s="16">
        <f t="shared" si="1"/>
        <v>441027.33999999997</v>
      </c>
      <c r="E45" s="14">
        <f t="shared" si="9"/>
        <v>0</v>
      </c>
      <c r="F45" s="14">
        <f t="shared" si="9"/>
        <v>3242.69</v>
      </c>
      <c r="G45" s="14">
        <f t="shared" si="9"/>
        <v>0</v>
      </c>
      <c r="H45" s="14">
        <f t="shared" si="9"/>
        <v>0</v>
      </c>
      <c r="I45" s="14">
        <f t="shared" si="9"/>
        <v>0</v>
      </c>
      <c r="J45" s="14">
        <f t="shared" si="9"/>
        <v>4095</v>
      </c>
      <c r="K45" s="16">
        <f t="shared" si="2"/>
        <v>7337.6900000000005</v>
      </c>
      <c r="L45" s="17">
        <f t="shared" si="3"/>
        <v>448365.02999999997</v>
      </c>
    </row>
  </sheetData>
  <mergeCells count="6">
    <mergeCell ref="B3:D3"/>
    <mergeCell ref="E3:K3"/>
    <mergeCell ref="L3:L4"/>
    <mergeCell ref="A3:A4"/>
    <mergeCell ref="A1:L1"/>
    <mergeCell ref="A2:L2"/>
  </mergeCells>
  <pageMargins left="0.7" right="0.7" top="0.75" bottom="0.75" header="0.3" footer="0.3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січень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2018-02-09T12:06:15Z</dcterms:modified>
</cp:coreProperties>
</file>